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1\"/>
    </mc:Choice>
  </mc:AlternateContent>
  <xr:revisionPtr revIDLastSave="0" documentId="13_ncr:1_{791994AB-9476-4369-AFB3-5D75B13B4927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537 02-01" sheetId="5" r:id="rId5"/>
    <sheet name="ОСР 537 09-01" sheetId="6" r:id="rId6"/>
    <sheet name="ОСР 537 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<sst xmlns="http://schemas.openxmlformats.org/spreadsheetml/2006/main" count="301" uniqueCount="151">
  <si>
    <t>СВОДКА ЗАТРАТ</t>
  </si>
  <si>
    <t>P_0261</t>
  </si>
  <si>
    <t>(идентификатор инвестиционного проекта)</t>
  </si>
  <si>
    <t>"Реконструкция ВЛ-6 кВ Ф-1 ПС 35/6 кВ "Город-1 протяженностью 1,26 км" Нефтегорский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</si>
  <si>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</si>
  <si>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</si>
  <si>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</si>
  <si>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</si>
  <si>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</si>
  <si>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</si>
  <si>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</si>
  <si>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</si>
  <si>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</si>
  <si>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</si>
  <si>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</si>
  <si>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</si>
  <si>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</si>
  <si>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</si>
  <si>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</si>
  <si>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</si>
  <si>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</si>
  <si>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</si>
  <si>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</si>
  <si>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</si>
  <si>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</si>
  <si>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</si>
  <si>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</si>
  <si>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</si>
  <si>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</si>
  <si>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</si>
  <si>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</si>
  <si>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</si>
  <si>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</si>
  <si>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</si>
  <si>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</si>
  <si>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</si>
  <si>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</si>
  <si>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</si>
  <si>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</si>
  <si>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</si>
  <si>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</si>
  <si>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</si>
  <si>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</si>
  <si>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</si>
  <si>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</si>
  <si>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</si>
  <si>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</si>
  <si>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</si>
  <si>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</si>
  <si>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</si>
  <si>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</si>
  <si>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</si>
  <si>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</si>
  <si>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</si>
  <si>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</si>
  <si>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</si>
  <si>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</si>
  <si>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</si>
  <si>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</si>
  <si>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</si>
  <si>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</si>
  <si>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</si>
  <si>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</si>
  <si>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</si>
  <si>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</si>
  <si>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 553-09-01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</si>
  <si>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</si>
  <si>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</si>
  <si>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</si>
  <si>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</si>
  <si>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</si>
  <si>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</si>
  <si>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</si>
  <si>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</si>
  <si>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</si>
  <si>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</si>
  <si>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</si>
  <si>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</si>
  <si>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</si>
  <si>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</si>
  <si>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</si>
  <si>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</si>
  <si>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</si>
  <si>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</si>
  <si>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</si>
  <si>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</si>
  <si>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</si>
  <si>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</si>
  <si>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</si>
  <si>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</si>
  <si>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</si>
  <si>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</si>
  <si>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</si>
  <si>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</si>
  <si>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</si>
  <si>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</si>
  <si>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</si>
  <si>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</si>
  <si>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</si>
  <si>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</si>
  <si>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</si>
  <si>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</si>
  <si>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</si>
  <si>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</si>
  <si>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</si>
  <si>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</si>
  <si>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</si>
  <si>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</si>
  <si>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</si>
  <si>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</si>
  <si>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</si>
  <si>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</si>
  <si>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</si>
  <si>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</si>
  <si>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</si>
  <si>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</si>
  <si>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</si>
  <si>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</si>
  <si>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</si>
  <si>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</si>
  <si>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</si>
  <si>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</si>
  <si>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</si>
  <si>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</si>
  <si>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</si>
  <si>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</si>
  <si>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</si>
  <si>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</si>
  <si>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</si>
  <si>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</si>
  <si>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537 12-01</t>
  </si>
  <si>
    <t>Реконструкция ВЛ одноцепная</t>
  </si>
  <si>
    <t>км</t>
  </si>
  <si>
    <t>ОСР 537 02-01</t>
  </si>
  <si>
    <t>ОСР 537 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</si>
  <si>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</si>
  <si>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</si>
  <si>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</si>
  <si>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</si>
  <si>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</si>
  <si>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</si>
  <si>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</si>
  <si>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</si>
  <si>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</si>
  <si>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</si>
  <si>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</si>
  <si>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СИП-3 1х95-20</t>
  </si>
  <si>
    <t>ФСБЦ-21.2.01.01-0051</t>
  </si>
  <si>
    <t>Стойка железобетонная высотой 11,0 м СВ110-5</t>
  </si>
  <si>
    <t>шт</t>
  </si>
  <si>
    <t>Стойка железобетонная  СС 136,6-3,1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</si>
</sst>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3" fillId="0" borderId="1" xfId="1" applyNumberFormat="1" applyFont="1" applyFill="1" applyBorder="1" applyAlignment="1">
      <alignment horizontal="left" vertical="center" wrapText="1" indent="17"/>
    </xf>
    <xf numFmtId="181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7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33203125" customWidth="1"/>
    <col min="9" max="9" width="13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13056.294801043799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ССР!G74</f>
        <v>1901.0481024803501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14957.342903524101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2492.8904835241401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C38*I35</f>
        <v>16550.8156297149</v>
      </c>
      <c r="D40" s="57"/>
      <c r="E40" s="66">
        <f>D40-C40</f>
        <v>-16550.8156297149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16550.8156297149</v>
      </c>
      <c r="D42" s="57"/>
      <c r="E42" s="66">
        <f>D42-C42</f>
        <v>-16550.8156297149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3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37.049999999999997</v>
      </c>
      <c r="E25" s="41">
        <v>0</v>
      </c>
      <c r="F25" s="41">
        <v>0</v>
      </c>
      <c r="G25" s="41">
        <v>0</v>
      </c>
      <c r="H25" s="41">
        <v>37.049999999999997</v>
      </c>
    </row>
    <row r="26" spans="1:8" ht="31.2">
      <c r="A26" s="2">
        <v>2</v>
      </c>
      <c r="B26" s="2" t="s">
        <v>42</v>
      </c>
      <c r="C26" s="42" t="s">
        <v>43</v>
      </c>
      <c r="D26" s="41">
        <v>9835.7139471408009</v>
      </c>
      <c r="E26" s="41">
        <v>170.98246022506001</v>
      </c>
      <c r="F26" s="41">
        <v>0</v>
      </c>
      <c r="G26" s="41">
        <v>0</v>
      </c>
      <c r="H26" s="41">
        <v>10006.696407366</v>
      </c>
    </row>
    <row r="27" spans="1:8">
      <c r="A27" s="2"/>
      <c r="B27" s="33"/>
      <c r="C27" s="33" t="s">
        <v>44</v>
      </c>
      <c r="D27" s="41">
        <v>9872.7639471408002</v>
      </c>
      <c r="E27" s="41">
        <v>170.98246022506001</v>
      </c>
      <c r="F27" s="41">
        <v>0</v>
      </c>
      <c r="G27" s="41">
        <v>0</v>
      </c>
      <c r="H27" s="41">
        <v>10043.746407365999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9872.7639471408002</v>
      </c>
      <c r="E43" s="41">
        <v>170.98246022506001</v>
      </c>
      <c r="F43" s="41">
        <v>0</v>
      </c>
      <c r="G43" s="41">
        <v>0</v>
      </c>
      <c r="H43" s="41">
        <v>10043.746407365999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0.74099999999999999</v>
      </c>
      <c r="E45" s="41">
        <v>0</v>
      </c>
      <c r="F45" s="41">
        <v>0</v>
      </c>
      <c r="G45" s="41">
        <v>0</v>
      </c>
      <c r="H45" s="41">
        <v>0.74099999999999999</v>
      </c>
    </row>
    <row r="46" spans="1:8" ht="31.2">
      <c r="A46" s="2">
        <v>4</v>
      </c>
      <c r="B46" s="2" t="s">
        <v>57</v>
      </c>
      <c r="C46" s="42" t="s">
        <v>59</v>
      </c>
      <c r="D46" s="41">
        <v>245.89284867852001</v>
      </c>
      <c r="E46" s="41">
        <v>4.2745615056263002</v>
      </c>
      <c r="F46" s="41">
        <v>0</v>
      </c>
      <c r="G46" s="41">
        <v>0</v>
      </c>
      <c r="H46" s="41">
        <v>250.16741018414999</v>
      </c>
    </row>
    <row r="47" spans="1:8">
      <c r="A47" s="2"/>
      <c r="B47" s="33"/>
      <c r="C47" s="33" t="s">
        <v>60</v>
      </c>
      <c r="D47" s="41">
        <v>246.63384867852</v>
      </c>
      <c r="E47" s="41">
        <v>4.2745615056263002</v>
      </c>
      <c r="F47" s="41">
        <v>0</v>
      </c>
      <c r="G47" s="41">
        <v>0</v>
      </c>
      <c r="H47" s="41">
        <v>250.90841018415</v>
      </c>
    </row>
    <row r="48" spans="1:8">
      <c r="A48" s="2"/>
      <c r="B48" s="33"/>
      <c r="C48" s="33" t="s">
        <v>61</v>
      </c>
      <c r="D48" s="41">
        <v>10119.397795819001</v>
      </c>
      <c r="E48" s="41">
        <v>175.25702173068001</v>
      </c>
      <c r="F48" s="41">
        <v>0</v>
      </c>
      <c r="G48" s="41">
        <v>0</v>
      </c>
      <c r="H48" s="41">
        <v>10294.654817549999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63</v>
      </c>
      <c r="C50" s="48" t="s">
        <v>64</v>
      </c>
      <c r="D50" s="41">
        <v>0.98634509999999997</v>
      </c>
      <c r="E50" s="41">
        <v>0</v>
      </c>
      <c r="F50" s="41">
        <v>0</v>
      </c>
      <c r="G50" s="41">
        <v>0</v>
      </c>
      <c r="H50" s="41">
        <v>0.98634509999999997</v>
      </c>
    </row>
    <row r="51" spans="1:8" ht="31.2">
      <c r="A51" s="2">
        <v>6</v>
      </c>
      <c r="B51" s="2" t="s">
        <v>65</v>
      </c>
      <c r="C51" s="48" t="s">
        <v>43</v>
      </c>
      <c r="D51" s="41">
        <v>0</v>
      </c>
      <c r="E51" s="41">
        <v>0</v>
      </c>
      <c r="F51" s="41">
        <v>0</v>
      </c>
      <c r="G51" s="41">
        <v>234.99532070442999</v>
      </c>
      <c r="H51" s="41">
        <v>234.99532070442999</v>
      </c>
    </row>
    <row r="52" spans="1:8" ht="31.2">
      <c r="A52" s="2">
        <v>7</v>
      </c>
      <c r="B52" s="2" t="s">
        <v>63</v>
      </c>
      <c r="C52" s="48" t="s">
        <v>66</v>
      </c>
      <c r="D52" s="41">
        <v>263.12993737088999</v>
      </c>
      <c r="E52" s="41">
        <v>4.5742082671705999</v>
      </c>
      <c r="F52" s="41">
        <v>0</v>
      </c>
      <c r="G52" s="41">
        <v>0</v>
      </c>
      <c r="H52" s="41">
        <v>267.70414563806003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222.57394484084</v>
      </c>
      <c r="H53" s="41">
        <v>222.57394484084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77.491030047335997</v>
      </c>
      <c r="H54" s="41">
        <v>77.491030047335997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54.099734321897998</v>
      </c>
      <c r="H55" s="41">
        <v>54.099734321897998</v>
      </c>
    </row>
    <row r="56" spans="1:8">
      <c r="A56" s="2"/>
      <c r="B56" s="33"/>
      <c r="C56" s="33" t="s">
        <v>71</v>
      </c>
      <c r="D56" s="41">
        <v>264.11628247088998</v>
      </c>
      <c r="E56" s="41">
        <v>4.5742082671705999</v>
      </c>
      <c r="F56" s="41">
        <v>0</v>
      </c>
      <c r="G56" s="41">
        <v>589.1600299145</v>
      </c>
      <c r="H56" s="41">
        <v>857.85052065257003</v>
      </c>
    </row>
    <row r="57" spans="1:8">
      <c r="A57" s="2"/>
      <c r="B57" s="33"/>
      <c r="C57" s="33" t="s">
        <v>72</v>
      </c>
      <c r="D57" s="41">
        <v>10383.51407829</v>
      </c>
      <c r="E57" s="41">
        <v>179.83122999784999</v>
      </c>
      <c r="F57" s="41">
        <v>0</v>
      </c>
      <c r="G57" s="41">
        <v>589.1600299145</v>
      </c>
      <c r="H57" s="41">
        <v>11152.505338203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10383.51407829</v>
      </c>
      <c r="E61" s="41">
        <v>179.83122999784999</v>
      </c>
      <c r="F61" s="41">
        <v>0</v>
      </c>
      <c r="G61" s="41">
        <v>589.1600299145</v>
      </c>
      <c r="H61" s="41">
        <v>11152.505338203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12.305704944353</v>
      </c>
      <c r="H63" s="41">
        <v>12.305704944353</v>
      </c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936.59907297314999</v>
      </c>
      <c r="H64" s="41">
        <v>936.59907297314999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948.90477791750004</v>
      </c>
      <c r="H65" s="41">
        <v>948.90477791750004</v>
      </c>
    </row>
    <row r="66" spans="1:8">
      <c r="A66" s="2"/>
      <c r="B66" s="33"/>
      <c r="C66" s="33" t="s">
        <v>82</v>
      </c>
      <c r="D66" s="41">
        <v>10383.51407829</v>
      </c>
      <c r="E66" s="41">
        <v>179.83122999784999</v>
      </c>
      <c r="F66" s="41">
        <v>0</v>
      </c>
      <c r="G66" s="41">
        <v>1538.064807832</v>
      </c>
      <c r="H66" s="41">
        <v>12101.41011612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311.50542234869999</v>
      </c>
      <c r="E68" s="41">
        <f>E66*3%</f>
        <v>5.3949368999354999</v>
      </c>
      <c r="F68" s="41">
        <f>F66*3%</f>
        <v>0</v>
      </c>
      <c r="G68" s="41">
        <f>G66*3%</f>
        <v>46.14194423496</v>
      </c>
      <c r="H68" s="41">
        <f>SUM(D68:G68)</f>
        <v>363.04230348359602</v>
      </c>
    </row>
    <row r="69" spans="1:8">
      <c r="A69" s="2"/>
      <c r="B69" s="33"/>
      <c r="C69" s="33" t="s">
        <v>86</v>
      </c>
      <c r="D69" s="41">
        <f>D68</f>
        <v>311.50542234869999</v>
      </c>
      <c r="E69" s="41">
        <f>E68</f>
        <v>5.3949368999354999</v>
      </c>
      <c r="F69" s="41">
        <f>F68</f>
        <v>0</v>
      </c>
      <c r="G69" s="41">
        <f>G68</f>
        <v>46.14194423496</v>
      </c>
      <c r="H69" s="41">
        <f>SUM(D69:G69)</f>
        <v>363.04230348359602</v>
      </c>
    </row>
    <row r="70" spans="1:8">
      <c r="A70" s="2"/>
      <c r="B70" s="33"/>
      <c r="C70" s="33" t="s">
        <v>87</v>
      </c>
      <c r="D70" s="41">
        <f>D69+D66</f>
        <v>10695.0195006387</v>
      </c>
      <c r="E70" s="41">
        <f>E69+E66</f>
        <v>185.22616689778499</v>
      </c>
      <c r="F70" s="41">
        <f>F69+F66</f>
        <v>0</v>
      </c>
      <c r="G70" s="41">
        <f>G69+G66</f>
        <v>1584.20675206696</v>
      </c>
      <c r="H70" s="41">
        <f>SUM(D70:G70)</f>
        <v>12464.4524196034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2139.0039001277401</v>
      </c>
      <c r="E72" s="41">
        <f>E70*20%</f>
        <v>37.045233379557096</v>
      </c>
      <c r="F72" s="41">
        <f>F70*20%</f>
        <v>0</v>
      </c>
      <c r="G72" s="41">
        <f>G70*20%</f>
        <v>316.84135041339198</v>
      </c>
      <c r="H72" s="41">
        <f>SUM(D72:G72)</f>
        <v>2492.8904839206898</v>
      </c>
    </row>
    <row r="73" spans="1:8">
      <c r="A73" s="2"/>
      <c r="B73" s="33"/>
      <c r="C73" s="33" t="s">
        <v>91</v>
      </c>
      <c r="D73" s="41">
        <f>D72</f>
        <v>2139.0039001277401</v>
      </c>
      <c r="E73" s="41">
        <f>E72</f>
        <v>37.045233379557096</v>
      </c>
      <c r="F73" s="41">
        <f>F72</f>
        <v>0</v>
      </c>
      <c r="G73" s="41">
        <f>G72</f>
        <v>316.84135041339198</v>
      </c>
      <c r="H73" s="41">
        <f>SUM(D73:G73)</f>
        <v>2492.8904839206898</v>
      </c>
    </row>
    <row r="74" spans="1:8">
      <c r="A74" s="2"/>
      <c r="B74" s="33"/>
      <c r="C74" s="33" t="s">
        <v>92</v>
      </c>
      <c r="D74" s="41">
        <f>D73+D70</f>
        <v>12834.0234007664</v>
      </c>
      <c r="E74" s="41">
        <f>E73+E70</f>
        <v>222.27140027734299</v>
      </c>
      <c r="F74" s="41">
        <f>F73+F70</f>
        <v>0</v>
      </c>
      <c r="G74" s="41">
        <f>G73+G70</f>
        <v>1901.0481024803501</v>
      </c>
      <c r="H74" s="41">
        <f>SUM(D74:G74)</f>
        <v>14957.342903524101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37.049999999999997</v>
      </c>
      <c r="E13" s="32">
        <v>0</v>
      </c>
      <c r="F13" s="32">
        <v>0</v>
      </c>
      <c r="G13" s="32">
        <v>0</v>
      </c>
      <c r="H13" s="32">
        <v>37.049999999999997</v>
      </c>
      <c r="J13" s="20"/>
    </row>
    <row r="14" spans="1:14">
      <c r="A14" s="2"/>
      <c r="B14" s="33"/>
      <c r="C14" s="33" t="s">
        <v>101</v>
      </c>
      <c r="D14" s="32">
        <v>37.049999999999997</v>
      </c>
      <c r="E14" s="32">
        <v>0</v>
      </c>
      <c r="F14" s="32">
        <v>0</v>
      </c>
      <c r="G14" s="32">
        <v>0</v>
      </c>
      <c r="H14" s="32">
        <v>37.049999999999997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12.308695652174</v>
      </c>
      <c r="H13" s="32">
        <v>12.308695652174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12.308695652174</v>
      </c>
      <c r="H14" s="32">
        <v>12.308695652174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563.98313971171001</v>
      </c>
      <c r="E13" s="32">
        <v>367.44057512636999</v>
      </c>
      <c r="F13" s="32">
        <v>0</v>
      </c>
      <c r="G13" s="32">
        <v>0</v>
      </c>
      <c r="H13" s="32">
        <v>931.42371483807995</v>
      </c>
      <c r="J13" s="20"/>
    </row>
    <row r="14" spans="1:14">
      <c r="A14" s="2"/>
      <c r="B14" s="33"/>
      <c r="C14" s="33" t="s">
        <v>101</v>
      </c>
      <c r="D14" s="32">
        <v>563.98313971171001</v>
      </c>
      <c r="E14" s="32">
        <v>367.44057512636999</v>
      </c>
      <c r="F14" s="32">
        <v>0</v>
      </c>
      <c r="G14" s="32">
        <v>0</v>
      </c>
      <c r="H14" s="32">
        <v>931.42371483807995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224.72060914990999</v>
      </c>
      <c r="H13" s="32">
        <v>224.72060914990999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224.72060914990999</v>
      </c>
      <c r="H14" s="32">
        <v>224.72060914990999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936.59907297314999</v>
      </c>
      <c r="H13" s="32">
        <v>936.59907297314999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936.59907297314999</v>
      </c>
      <c r="H14" s="32">
        <v>936.59907297314999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113</v>
      </c>
      <c r="B1" s="10" t="s">
        <v>114</v>
      </c>
      <c r="C1" s="10" t="s">
        <v>115</v>
      </c>
      <c r="D1" s="10" t="s">
        <v>116</v>
      </c>
      <c r="E1" s="10" t="s">
        <v>117</v>
      </c>
      <c r="F1" s="10" t="s">
        <v>118</v>
      </c>
      <c r="G1" s="10" t="s">
        <v>119</v>
      </c>
      <c r="H1" s="10" t="s">
        <v>120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97</v>
      </c>
      <c r="B3" s="93"/>
      <c r="C3" s="11"/>
      <c r="D3" s="12">
        <v>37.049999999999997</v>
      </c>
      <c r="E3" s="13"/>
      <c r="F3" s="13"/>
      <c r="G3" s="13"/>
      <c r="H3" s="14"/>
    </row>
    <row r="4" spans="1:8">
      <c r="A4" s="98" t="s">
        <v>121</v>
      </c>
      <c r="B4" s="15" t="s">
        <v>122</v>
      </c>
      <c r="C4" s="11"/>
      <c r="D4" s="12">
        <v>37.049999999999997</v>
      </c>
      <c r="E4" s="13"/>
      <c r="F4" s="13"/>
      <c r="G4" s="13"/>
      <c r="H4" s="14"/>
    </row>
    <row r="5" spans="1:8">
      <c r="A5" s="98"/>
      <c r="B5" s="15" t="s">
        <v>123</v>
      </c>
      <c r="C5" s="10"/>
      <c r="D5" s="12">
        <v>0</v>
      </c>
      <c r="E5" s="13"/>
      <c r="F5" s="13"/>
      <c r="G5" s="13"/>
      <c r="H5" s="16"/>
    </row>
    <row r="6" spans="1:8">
      <c r="A6" s="99"/>
      <c r="B6" s="15" t="s">
        <v>124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125</v>
      </c>
      <c r="C7" s="10"/>
      <c r="D7" s="12">
        <v>0</v>
      </c>
      <c r="E7" s="13"/>
      <c r="F7" s="13"/>
      <c r="G7" s="13"/>
      <c r="H7" s="16"/>
    </row>
    <row r="8" spans="1:8">
      <c r="A8" s="94" t="s">
        <v>100</v>
      </c>
      <c r="B8" s="95"/>
      <c r="C8" s="98" t="s">
        <v>126</v>
      </c>
      <c r="D8" s="17">
        <v>37.049999999999997</v>
      </c>
      <c r="E8" s="13">
        <v>9.5E-4</v>
      </c>
      <c r="F8" s="13" t="s">
        <v>127</v>
      </c>
      <c r="G8" s="17">
        <v>39000</v>
      </c>
      <c r="H8" s="16"/>
    </row>
    <row r="9" spans="1:8">
      <c r="A9" s="100">
        <v>1</v>
      </c>
      <c r="B9" s="15" t="s">
        <v>122</v>
      </c>
      <c r="C9" s="98"/>
      <c r="D9" s="17">
        <v>37.049999999999997</v>
      </c>
      <c r="E9" s="13"/>
      <c r="F9" s="13"/>
      <c r="G9" s="13"/>
      <c r="H9" s="99" t="s">
        <v>128</v>
      </c>
    </row>
    <row r="10" spans="1:8">
      <c r="A10" s="98"/>
      <c r="B10" s="15" t="s">
        <v>123</v>
      </c>
      <c r="C10" s="98"/>
      <c r="D10" s="17">
        <v>0</v>
      </c>
      <c r="E10" s="13"/>
      <c r="F10" s="13"/>
      <c r="G10" s="13"/>
      <c r="H10" s="99"/>
    </row>
    <row r="11" spans="1:8">
      <c r="A11" s="98"/>
      <c r="B11" s="15" t="s">
        <v>124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125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103</v>
      </c>
      <c r="B13" s="93"/>
      <c r="C13" s="10"/>
      <c r="D13" s="12">
        <v>948.90776862532005</v>
      </c>
      <c r="E13" s="13"/>
      <c r="F13" s="13"/>
      <c r="G13" s="13"/>
      <c r="H13" s="16"/>
    </row>
    <row r="14" spans="1:8">
      <c r="A14" s="98" t="s">
        <v>129</v>
      </c>
      <c r="B14" s="15" t="s">
        <v>122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123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124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125</v>
      </c>
      <c r="C17" s="10"/>
      <c r="D17" s="12">
        <v>12.308695652174</v>
      </c>
      <c r="E17" s="13"/>
      <c r="F17" s="13"/>
      <c r="G17" s="13"/>
      <c r="H17" s="16"/>
    </row>
    <row r="18" spans="1:8">
      <c r="A18" s="94" t="s">
        <v>103</v>
      </c>
      <c r="B18" s="95"/>
      <c r="C18" s="98" t="s">
        <v>126</v>
      </c>
      <c r="D18" s="17">
        <v>12.308695652174</v>
      </c>
      <c r="E18" s="13">
        <v>9.5E-4</v>
      </c>
      <c r="F18" s="13" t="s">
        <v>127</v>
      </c>
      <c r="G18" s="17">
        <v>12956.521739129999</v>
      </c>
      <c r="H18" s="16"/>
    </row>
    <row r="19" spans="1:8">
      <c r="A19" s="100">
        <v>1</v>
      </c>
      <c r="B19" s="15" t="s">
        <v>122</v>
      </c>
      <c r="C19" s="98"/>
      <c r="D19" s="17">
        <v>0</v>
      </c>
      <c r="E19" s="13"/>
      <c r="F19" s="13"/>
      <c r="G19" s="13"/>
      <c r="H19" s="99" t="s">
        <v>128</v>
      </c>
    </row>
    <row r="20" spans="1:8">
      <c r="A20" s="98"/>
      <c r="B20" s="15" t="s">
        <v>123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124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125</v>
      </c>
      <c r="C22" s="98"/>
      <c r="D22" s="17">
        <v>12.308695652174</v>
      </c>
      <c r="E22" s="13"/>
      <c r="F22" s="13"/>
      <c r="G22" s="13"/>
      <c r="H22" s="99"/>
    </row>
    <row r="23" spans="1:8">
      <c r="A23" s="98" t="s">
        <v>130</v>
      </c>
      <c r="B23" s="15" t="s">
        <v>122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123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124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125</v>
      </c>
      <c r="C26" s="10"/>
      <c r="D26" s="12">
        <v>948.90776862532005</v>
      </c>
      <c r="E26" s="13"/>
      <c r="F26" s="13"/>
      <c r="G26" s="13"/>
      <c r="H26" s="16"/>
    </row>
    <row r="27" spans="1:8">
      <c r="A27" s="94" t="s">
        <v>103</v>
      </c>
      <c r="B27" s="95"/>
      <c r="C27" s="98" t="s">
        <v>131</v>
      </c>
      <c r="D27" s="17">
        <v>936.59907297314999</v>
      </c>
      <c r="E27" s="13">
        <v>1.26</v>
      </c>
      <c r="F27" s="13" t="s">
        <v>132</v>
      </c>
      <c r="G27" s="17">
        <v>743.33259759774</v>
      </c>
      <c r="H27" s="16"/>
    </row>
    <row r="28" spans="1:8">
      <c r="A28" s="100">
        <v>1</v>
      </c>
      <c r="B28" s="15" t="s">
        <v>122</v>
      </c>
      <c r="C28" s="98"/>
      <c r="D28" s="17">
        <v>0</v>
      </c>
      <c r="E28" s="13"/>
      <c r="F28" s="13"/>
      <c r="G28" s="13"/>
      <c r="H28" s="99" t="s">
        <v>43</v>
      </c>
    </row>
    <row r="29" spans="1:8">
      <c r="A29" s="98"/>
      <c r="B29" s="15" t="s">
        <v>123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124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125</v>
      </c>
      <c r="C31" s="98"/>
      <c r="D31" s="17">
        <v>936.59907297314999</v>
      </c>
      <c r="E31" s="13"/>
      <c r="F31" s="13"/>
      <c r="G31" s="13"/>
      <c r="H31" s="99"/>
    </row>
    <row r="32" spans="1:8" ht="24.6">
      <c r="A32" s="96" t="s">
        <v>43</v>
      </c>
      <c r="B32" s="93"/>
      <c r="C32" s="10"/>
      <c r="D32" s="12">
        <v>931.42371483807995</v>
      </c>
      <c r="E32" s="13"/>
      <c r="F32" s="13"/>
      <c r="G32" s="13"/>
      <c r="H32" s="16"/>
    </row>
    <row r="33" spans="1:8">
      <c r="A33" s="98" t="s">
        <v>133</v>
      </c>
      <c r="B33" s="15" t="s">
        <v>122</v>
      </c>
      <c r="C33" s="10"/>
      <c r="D33" s="12">
        <v>563.98313971171001</v>
      </c>
      <c r="E33" s="13"/>
      <c r="F33" s="13"/>
      <c r="G33" s="13"/>
      <c r="H33" s="16"/>
    </row>
    <row r="34" spans="1:8">
      <c r="A34" s="98"/>
      <c r="B34" s="15" t="s">
        <v>123</v>
      </c>
      <c r="C34" s="10"/>
      <c r="D34" s="12">
        <v>367.44057512636999</v>
      </c>
      <c r="E34" s="13"/>
      <c r="F34" s="13"/>
      <c r="G34" s="13"/>
      <c r="H34" s="16"/>
    </row>
    <row r="35" spans="1:8">
      <c r="A35" s="98"/>
      <c r="B35" s="15" t="s">
        <v>124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125</v>
      </c>
      <c r="C36" s="10"/>
      <c r="D36" s="12">
        <v>0</v>
      </c>
      <c r="E36" s="13"/>
      <c r="F36" s="13"/>
      <c r="G36" s="13"/>
      <c r="H36" s="16"/>
    </row>
    <row r="37" spans="1:8">
      <c r="A37" s="94" t="s">
        <v>107</v>
      </c>
      <c r="B37" s="95"/>
      <c r="C37" s="98" t="s">
        <v>131</v>
      </c>
      <c r="D37" s="17">
        <v>931.42371483807995</v>
      </c>
      <c r="E37" s="13">
        <v>1.26</v>
      </c>
      <c r="F37" s="13" t="s">
        <v>132</v>
      </c>
      <c r="G37" s="17">
        <v>739.22517050641</v>
      </c>
      <c r="H37" s="16"/>
    </row>
    <row r="38" spans="1:8">
      <c r="A38" s="100">
        <v>1</v>
      </c>
      <c r="B38" s="15" t="s">
        <v>122</v>
      </c>
      <c r="C38" s="98"/>
      <c r="D38" s="17">
        <v>563.98313971171001</v>
      </c>
      <c r="E38" s="13"/>
      <c r="F38" s="13"/>
      <c r="G38" s="13"/>
      <c r="H38" s="99" t="s">
        <v>43</v>
      </c>
    </row>
    <row r="39" spans="1:8">
      <c r="A39" s="98"/>
      <c r="B39" s="15" t="s">
        <v>123</v>
      </c>
      <c r="C39" s="98"/>
      <c r="D39" s="17">
        <v>367.44057512636999</v>
      </c>
      <c r="E39" s="13"/>
      <c r="F39" s="13"/>
      <c r="G39" s="13"/>
      <c r="H39" s="99"/>
    </row>
    <row r="40" spans="1:8">
      <c r="A40" s="98"/>
      <c r="B40" s="15" t="s">
        <v>124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125</v>
      </c>
      <c r="C41" s="98"/>
      <c r="D41" s="17">
        <v>0</v>
      </c>
      <c r="E41" s="13"/>
      <c r="F41" s="13"/>
      <c r="G41" s="13"/>
      <c r="H41" s="99"/>
    </row>
    <row r="42" spans="1:8" ht="24.6">
      <c r="A42" s="96" t="s">
        <v>109</v>
      </c>
      <c r="B42" s="93"/>
      <c r="C42" s="10"/>
      <c r="D42" s="12">
        <v>224.72060914990999</v>
      </c>
      <c r="E42" s="13"/>
      <c r="F42" s="13"/>
      <c r="G42" s="13"/>
      <c r="H42" s="16"/>
    </row>
    <row r="43" spans="1:8">
      <c r="A43" s="98" t="s">
        <v>134</v>
      </c>
      <c r="B43" s="15" t="s">
        <v>122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123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124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125</v>
      </c>
      <c r="C46" s="10"/>
      <c r="D46" s="12">
        <v>224.72060914990999</v>
      </c>
      <c r="E46" s="13"/>
      <c r="F46" s="13"/>
      <c r="G46" s="13"/>
      <c r="H46" s="16"/>
    </row>
    <row r="47" spans="1:8">
      <c r="A47" s="94" t="s">
        <v>111</v>
      </c>
      <c r="B47" s="95"/>
      <c r="C47" s="98" t="s">
        <v>131</v>
      </c>
      <c r="D47" s="17">
        <v>224.72060914990999</v>
      </c>
      <c r="E47" s="13">
        <v>1.26</v>
      </c>
      <c r="F47" s="13" t="s">
        <v>132</v>
      </c>
      <c r="G47" s="17">
        <v>178.34968980151999</v>
      </c>
      <c r="H47" s="16"/>
    </row>
    <row r="48" spans="1:8">
      <c r="A48" s="100">
        <v>1</v>
      </c>
      <c r="B48" s="15" t="s">
        <v>122</v>
      </c>
      <c r="C48" s="98"/>
      <c r="D48" s="17">
        <v>0</v>
      </c>
      <c r="E48" s="13"/>
      <c r="F48" s="13"/>
      <c r="G48" s="13"/>
      <c r="H48" s="99" t="s">
        <v>43</v>
      </c>
    </row>
    <row r="49" spans="1:8">
      <c r="A49" s="98"/>
      <c r="B49" s="15" t="s">
        <v>123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124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125</v>
      </c>
      <c r="C51" s="98"/>
      <c r="D51" s="17">
        <v>224.72060914990999</v>
      </c>
      <c r="E51" s="13"/>
      <c r="F51" s="13"/>
      <c r="G51" s="13"/>
      <c r="H51" s="99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7" t="s">
        <v>135</v>
      </c>
      <c r="B54" s="97"/>
      <c r="C54" s="97"/>
      <c r="D54" s="97"/>
      <c r="E54" s="97"/>
      <c r="F54" s="97"/>
      <c r="G54" s="97"/>
      <c r="H54" s="97"/>
    </row>
    <row r="55" spans="1:8">
      <c r="A55" s="97" t="s">
        <v>136</v>
      </c>
      <c r="B55" s="97"/>
      <c r="C55" s="97"/>
      <c r="D55" s="97"/>
      <c r="E55" s="97"/>
      <c r="F55" s="97"/>
      <c r="G55" s="97"/>
      <c r="H55" s="97"/>
    </row>
  </sheetData>
  <mergeCells count="31">
    <mergeCell ref="H9:H12"/>
    <mergeCell ref="H19:H22"/>
    <mergeCell ref="H28:H31"/>
    <mergeCell ref="H38:H41"/>
    <mergeCell ref="H48:H51"/>
    <mergeCell ref="A55:H5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C8:C12"/>
    <mergeCell ref="C18:C22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activeCell="A33" sqref="A33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137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138</v>
      </c>
      <c r="B3" s="2" t="s">
        <v>139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</row>
    <row r="4" spans="1:8" ht="39" customHeight="1">
      <c r="A4" s="3" t="s">
        <v>146</v>
      </c>
      <c r="B4" s="4" t="s">
        <v>132</v>
      </c>
      <c r="C4" s="5">
        <v>4.3198076923077</v>
      </c>
      <c r="D4" s="5">
        <v>222.07854046447</v>
      </c>
      <c r="E4" s="4">
        <v>6</v>
      </c>
      <c r="F4" s="3" t="s">
        <v>146</v>
      </c>
      <c r="G4" s="5">
        <v>959.33658739487998</v>
      </c>
      <c r="H4" s="6" t="s">
        <v>147</v>
      </c>
    </row>
    <row r="5" spans="1:8" ht="39" hidden="1" customHeight="1">
      <c r="A5" s="3" t="s">
        <v>148</v>
      </c>
      <c r="B5" s="4" t="s">
        <v>149</v>
      </c>
      <c r="C5" s="5">
        <v>29.615384615385</v>
      </c>
      <c r="D5" s="5">
        <v>25.632087662364999</v>
      </c>
      <c r="E5" s="4">
        <v>10</v>
      </c>
      <c r="F5" s="4"/>
      <c r="G5" s="5">
        <v>759.10413461618998</v>
      </c>
      <c r="H5" s="6"/>
    </row>
    <row r="6" spans="1:8" ht="39" hidden="1" customHeight="1">
      <c r="A6" s="3" t="s">
        <v>150</v>
      </c>
      <c r="B6" s="4" t="s">
        <v>149</v>
      </c>
      <c r="C6" s="5">
        <v>14.807692307691999</v>
      </c>
      <c r="D6" s="5">
        <v>997.73280243982003</v>
      </c>
      <c r="E6" s="4">
        <v>10</v>
      </c>
      <c r="F6" s="4"/>
      <c r="G6" s="5">
        <v>14774.120343819999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518-02-01</vt:lpstr>
      <vt:lpstr>ОСР 518-12-01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1441CE08322045F3B7089F36C057848A_12</vt:lpwstr>
  </property>
  <property fmtid="{D5CDD505-2E9C-101B-9397-08002B2CF9AE}" pid="3" name="KSOProductBuildVer">
    <vt:lpwstr>1049-12.2.0.20795</vt:lpwstr>
  </property>
</Properties>
</file>